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ГПЗ" sheetId="1" r:id="rId1"/>
  </sheets>
  <definedNames>
    <definedName name="_xlnm._FilterDatabase" localSheetId="0" hidden="1">'ГПЗ'!$A$19:$O$79</definedName>
    <definedName name="_xlnm.Print_Area" localSheetId="0">'ГПЗ'!$A$1:$O$103</definedName>
  </definedNames>
  <calcPr fullCalcOnLoad="1"/>
</workbook>
</file>

<file path=xl/sharedStrings.xml><?xml version="1.0" encoding="utf-8"?>
<sst xmlns="http://schemas.openxmlformats.org/spreadsheetml/2006/main" count="558" uniqueCount="178">
  <si>
    <t>2</t>
  </si>
  <si>
    <t>3</t>
  </si>
  <si>
    <t>4</t>
  </si>
  <si>
    <t>1</t>
  </si>
  <si>
    <t>5</t>
  </si>
  <si>
    <t>6</t>
  </si>
  <si>
    <t>8</t>
  </si>
  <si>
    <t>9</t>
  </si>
  <si>
    <t>10</t>
  </si>
  <si>
    <t>7</t>
  </si>
  <si>
    <t>ИНН</t>
  </si>
  <si>
    <t>План закупки товаров (работ, услуг)</t>
  </si>
  <si>
    <t>на</t>
  </si>
  <si>
    <t>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</si>
  <si>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</si>
  <si>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</si>
  <si>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</si>
  <si>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</si>
  <si>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</si>
  <si>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12</t>
  </si>
  <si>
    <t>13</t>
  </si>
  <si>
    <t>14</t>
  </si>
  <si>
    <t>Условия договора</t>
  </si>
  <si>
    <t>Единица измерения</t>
  </si>
  <si>
    <t>15</t>
  </si>
  <si>
    <t>да (нет)</t>
  </si>
  <si>
    <t>16</t>
  </si>
  <si>
    <t>3 КВАРТАЛ</t>
  </si>
  <si>
    <t>Порядковый номер</t>
  </si>
  <si>
    <t>Код по ОКВЭД2</t>
  </si>
  <si>
    <t>Код по ОКПД2</t>
  </si>
  <si>
    <t>Предмет договора</t>
  </si>
  <si>
    <t>Минимально необходимые требования, предъявляемые к закупаемым товарам (работам, услугам)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</si>
  <si>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</si>
  <si>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</si>
  <si>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</si>
  <si>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</si>
  <si>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</si>
  <si>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</si>
  <si>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</si>
  <si>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</si>
  <si>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</si>
  <si>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</si>
  <si>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</si>
  <si>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УТВЕРЖДАЮ</t>
  </si>
  <si>
    <t>АО «ХЭС»</t>
  </si>
  <si>
    <t>680000 г. Хабаровск, ул. Ким Ю Чена, д.45 пом. III (1-29)</t>
  </si>
  <si>
    <t>infohes@hes27.ru</t>
  </si>
  <si>
    <t xml:space="preserve">2721202328    </t>
  </si>
  <si>
    <t>272101001</t>
  </si>
  <si>
    <t>49.41.12.000</t>
  </si>
  <si>
    <t>Хабаровский край</t>
  </si>
  <si>
    <t>нет</t>
  </si>
  <si>
    <t>Условная единица</t>
  </si>
  <si>
    <t>05.10.10.133</t>
  </si>
  <si>
    <t>Тонна условного топлива</t>
  </si>
  <si>
    <t>Штука</t>
  </si>
  <si>
    <t>Товар</t>
  </si>
  <si>
    <t>Услуги</t>
  </si>
  <si>
    <t>Работы</t>
  </si>
  <si>
    <t>05.10</t>
  </si>
  <si>
    <t>В соответствии с техническим заданием</t>
  </si>
  <si>
    <t>08</t>
  </si>
  <si>
    <t>08.93</t>
  </si>
  <si>
    <t>кг</t>
  </si>
  <si>
    <t>796</t>
  </si>
  <si>
    <t>876</t>
  </si>
  <si>
    <t>49.4</t>
  </si>
  <si>
    <t>4 КВАРТАЛ</t>
  </si>
  <si>
    <t>06.2024</t>
  </si>
  <si>
    <t>да</t>
  </si>
  <si>
    <t xml:space="preserve">ИТОГО </t>
  </si>
  <si>
    <t>"_____" _________ 2023 г.</t>
  </si>
  <si>
    <t>Генеральный директор</t>
  </si>
  <si>
    <t>______________________________ Н. В. Осокина</t>
  </si>
  <si>
    <t>Тонна;
метрическая тонна (1000 кг)</t>
  </si>
  <si>
    <t>49.41.1</t>
  </si>
  <si>
    <t>2024</t>
  </si>
  <si>
    <t>01.2024</t>
  </si>
  <si>
    <t>02.2024</t>
  </si>
  <si>
    <t>08.93.10.115</t>
  </si>
  <si>
    <t>49.41</t>
  </si>
  <si>
    <t>49.41.15</t>
  </si>
  <si>
    <t>Оказание услуг по перевозке твердого топлива в Верхнебуреинском районе для нужд котельной в рп Новый Ургал</t>
  </si>
  <si>
    <t>03.2024</t>
  </si>
  <si>
    <t>20.59.5</t>
  </si>
  <si>
    <t>20.59.59.900</t>
  </si>
  <si>
    <t>04.2024</t>
  </si>
  <si>
    <t>05.2024</t>
  </si>
  <si>
    <t>09.2024</t>
  </si>
  <si>
    <t>10.2024</t>
  </si>
  <si>
    <t>Поставка соли технической (концентрат минеральный - галит) для нужд котельных АО "ХЭС" в Верхнебуреинском районе</t>
  </si>
  <si>
    <t>Поставка химических реагентов для приготовления и обработки ВДПУ для нужд котельных АО "ХЭС" в Верхнебуреинском районе</t>
  </si>
  <si>
    <t>12.2024</t>
  </si>
  <si>
    <t>06.2025</t>
  </si>
  <si>
    <t>Поставка угля энергетического для нужд котельных АО "ХЭС" в рп Новый Ургал, рп Чегдомын в 2025 году</t>
  </si>
  <si>
    <t>12.2025</t>
  </si>
  <si>
    <t>Услуги по перевозки дизельного топлива со складов хранения ГСМ с. Чумикан на склады ГСМ в с. Алгазея и с.Удское</t>
  </si>
  <si>
    <t>Оказание услуг по перевозке нефтепродуктов автотранспортом для нужд эксплуатационного района с. Чумикан в рамках программы "северный завоз"</t>
  </si>
  <si>
    <t>49.41.15.000</t>
  </si>
  <si>
    <t>52.21</t>
  </si>
  <si>
    <t>52.21.22.000</t>
  </si>
  <si>
    <t>42.11.20.000</t>
  </si>
  <si>
    <t>42.11</t>
  </si>
  <si>
    <t>Начальник отдела МТО</t>
  </si>
  <si>
    <t>Мельникова Е. В.</t>
  </si>
  <si>
    <t>Оказание транспортно-экспедиционных услуг железнодорожным транспортом по перевозке сборных грузов в грузовых вагонах по направлению г. Хабаровск - ст. Чегдомын/ ст Новый Ургал</t>
  </si>
  <si>
    <t>52.29</t>
  </si>
  <si>
    <t>52.29.19.110</t>
  </si>
  <si>
    <t>52.24</t>
  </si>
  <si>
    <t>52.24.12.120</t>
  </si>
  <si>
    <t>07.2024</t>
  </si>
  <si>
    <t>33.14</t>
  </si>
  <si>
    <t>33.14.19.000</t>
  </si>
  <si>
    <t>Выполнение работ по реконструкции КРУ-10 в рп Новый Ургал (замена масляных выключателей на выкатном элементе ячейки на вакуумные выключатели 6 кВ на выкатном элементе)</t>
  </si>
  <si>
    <t>20</t>
  </si>
  <si>
    <t>20.59.54.190</t>
  </si>
  <si>
    <t>Поставка фильтрующего материала для  вододоподготовительных устройств котельных в эксплуатационном районе рп Чегдомын АО "ХЭС"</t>
  </si>
  <si>
    <t>Согласно ТЗ</t>
  </si>
  <si>
    <t>43.2</t>
  </si>
  <si>
    <t>43.22</t>
  </si>
  <si>
    <t>Оказание услуг по техническому и эксплуатационному обслуживанию, выполнению аварийно-восстановительных работ, по обеспечению надежной транспортировки тепловой энергии и теплоносителя по тепловой сети ТМ-15</t>
  </si>
  <si>
    <t>09.2025</t>
  </si>
  <si>
    <t>Запрос котировок в электронной форме</t>
  </si>
  <si>
    <t>Запрос котировок в электронной форме, участниками которой могут выступать только субъекты МСП</t>
  </si>
  <si>
    <t>Закупка у единственного поставщика (подрядчика, исполнителя)</t>
  </si>
  <si>
    <t>14.12</t>
  </si>
  <si>
    <t>Поставка спецодежды, спецобуви и средств индивидуальной защиты для сотрудников котельных в эксплуатационных районах АО "ХЭС"</t>
  </si>
  <si>
    <t>Поставка черного металлопроката для нужд котельных рп Чегдомын</t>
  </si>
  <si>
    <t>Поставка черного металлопроката для нужд котельных рп Новый Ургал</t>
  </si>
  <si>
    <t>24.10</t>
  </si>
  <si>
    <t>24.10.80.190</t>
  </si>
  <si>
    <t>Поставка запорно-регулирующей арматуры для нужд котельных Верхнебуреинского района</t>
  </si>
  <si>
    <t>28.14</t>
  </si>
  <si>
    <t>28.14.13</t>
  </si>
  <si>
    <t>Поставка электродвигателя сетевого насоса 90 кВт для бойлерной 29 квартала в рп Чегдомын</t>
  </si>
  <si>
    <t>27.90</t>
  </si>
  <si>
    <t>27.90.99.190</t>
  </si>
  <si>
    <t>Поставка электродвигателя сетевого насоса 250 кВт для бойлерной 29 квартала в рп Чегдомын</t>
  </si>
  <si>
    <t>25.93</t>
  </si>
  <si>
    <t>25.93.11.120</t>
  </si>
  <si>
    <t>Поставка каната стального для котельной рп Чегдомын</t>
  </si>
  <si>
    <t>08.2024</t>
  </si>
  <si>
    <t>28.15</t>
  </si>
  <si>
    <t>28.15.10.110</t>
  </si>
  <si>
    <t>Поставка подшипников для котельных в эксплуатационных районах АО "ХЭС" Верхнебуреинского района</t>
  </si>
  <si>
    <t>Поставка насосного оборудования для котельной рп Новый Ургал</t>
  </si>
  <si>
    <t>25.94</t>
  </si>
  <si>
    <t>25.94.11.190</t>
  </si>
  <si>
    <t>Поставка крепежных изделий для нужд котельных Верхнебуреинского района</t>
  </si>
  <si>
    <t>Поставка электромонтжного оборудования для нужд котельных рп Чегдомын</t>
  </si>
  <si>
    <t>43.21</t>
  </si>
  <si>
    <t>26.30.50.115</t>
  </si>
  <si>
    <t>Выполнение работ по ремонту душевых помещений котельной №2 рп Чегдомын</t>
  </si>
  <si>
    <t>45.20</t>
  </si>
  <si>
    <t>45.20.21.519</t>
  </si>
  <si>
    <t xml:space="preserve">Выполнение работ по ремонту спецтехники КАМАЗ в рп Чегдомын </t>
  </si>
  <si>
    <t xml:space="preserve">Выполнение работ по ремонту бульдозера в рп Новый Ургал </t>
  </si>
  <si>
    <t>797</t>
  </si>
  <si>
    <t xml:space="preserve">Выполнение работ по ремонту погрузчика в рп Новый Ургал </t>
  </si>
  <si>
    <t>11.2024</t>
  </si>
  <si>
    <t>27</t>
  </si>
  <si>
    <t>27.11.32.130</t>
  </si>
  <si>
    <t>Поставка частотных преобразователей длдя нужд котельной рп Новый Ургал</t>
  </si>
  <si>
    <t>1 КВАРТАЛ</t>
  </si>
  <si>
    <t>2 КВАРТАЛ</t>
  </si>
  <si>
    <t>Оказание транспортно-экспедиционных услуг при перевозке сборных грузов любыми видами транспорта и оформлению перевозочных документов для нужд Тугуро - Чумиканского района АО "ХЭС"</t>
  </si>
  <si>
    <t xml:space="preserve">Оказание услуг по предоставлению специализированного автотранспорта для нужд эксплуатационного района г. Советская Гавань АО «ХЭС» </t>
  </si>
  <si>
    <t>52.21.29.000</t>
  </si>
  <si>
    <t>52.2</t>
  </si>
  <si>
    <t>Оказание услуг по вывозу шлака с котельной в эксплуатационном районе рп Новый Ургал для нужд АО "ХЭС"</t>
  </si>
  <si>
    <t xml:space="preserve">Оказание услуг дорожно-строительной техники (бульдозер, экскаватор) в эксплуатационном районе рп Новый Ургал </t>
  </si>
  <si>
    <t>Оказание услуг по перевозке твердого топлива (уголь) для нужд котельной рп Новый Ургал</t>
  </si>
  <si>
    <t>Оказание услуг по перевозке твердого топлива для нужд котельной в рп Новый Ургал</t>
  </si>
  <si>
    <t>Выполнение работ по устройству и содержанию автозимника  для перевозки ДТ с. Чумикан до с. Алгазея и с. Удское</t>
  </si>
  <si>
    <t>43.99</t>
  </si>
  <si>
    <t>43.39.19.190</t>
  </si>
  <si>
    <t>04.2025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</si>
</sst>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0"/>
    <numFmt numFmtId="188" formatCode="#,##0.0"/>
    <numFmt numFmtId="189" formatCode="[$-419]mmmm\ yyyy;@"/>
    <numFmt numFmtId="190" formatCode="#,##0.00_ ;\-#,##0.00\ "/>
    <numFmt numFmtId="191" formatCode="#,##0.000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53" applyFont="1" applyFill="1" applyBorder="1" applyAlignment="1">
      <alignment/>
      <protection/>
    </xf>
    <xf numFmtId="0" fontId="61" fillId="0" borderId="0" xfId="53" applyFont="1" applyFill="1" applyBorder="1" applyAlignment="1">
      <alignment/>
      <protection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61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53" applyFont="1" applyFill="1" applyBorder="1" applyAlignment="1">
      <alignment/>
      <protection/>
    </xf>
    <xf numFmtId="4" fontId="1" fillId="33" borderId="11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1" xfId="67" applyNumberFormat="1" applyFont="1" applyFill="1" applyBorder="1" applyAlignment="1">
      <alignment horizontal="center" vertical="center" wrapText="1"/>
    </xf>
    <xf numFmtId="0" fontId="13" fillId="0" borderId="0" xfId="53" applyFont="1" applyBorder="1" applyAlignment="1">
      <alignment/>
      <protection/>
    </xf>
    <xf numFmtId="0" fontId="62" fillId="0" borderId="0" xfId="53" applyFont="1" applyBorder="1" applyAlignment="1">
      <alignment/>
      <protection/>
    </xf>
    <xf numFmtId="0" fontId="62" fillId="0" borderId="0" xfId="0" applyFont="1" applyBorder="1" applyAlignment="1">
      <alignment/>
    </xf>
    <xf numFmtId="49" fontId="62" fillId="0" borderId="0" xfId="53" applyNumberFormat="1" applyFont="1" applyBorder="1" applyAlignment="1">
      <alignment/>
      <protection/>
    </xf>
    <xf numFmtId="0" fontId="6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6" fillId="0" borderId="11" xfId="67" applyNumberFormat="1" applyFont="1" applyFill="1" applyBorder="1" applyAlignment="1">
      <alignment horizontal="center" vertical="center" wrapText="1"/>
    </xf>
    <xf numFmtId="49" fontId="6" fillId="0" borderId="11" xfId="67" applyNumberFormat="1" applyFont="1" applyFill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/>
      <protection/>
    </xf>
    <xf numFmtId="4" fontId="6" fillId="33" borderId="11" xfId="67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" fontId="1" fillId="0" borderId="11" xfId="67" applyNumberFormat="1" applyFont="1" applyFill="1" applyBorder="1" applyAlignment="1">
      <alignment horizontal="center" vertical="center" wrapText="1"/>
    </xf>
    <xf numFmtId="49" fontId="1" fillId="0" borderId="11" xfId="67" applyNumberFormat="1" applyFont="1" applyFill="1" applyBorder="1" applyAlignment="1">
      <alignment horizontal="center" vertical="center" wrapText="1"/>
    </xf>
    <xf numFmtId="0" fontId="1" fillId="0" borderId="11" xfId="55" applyFont="1" applyBorder="1" applyAlignment="1">
      <alignment horizontal="center" vertical="center"/>
      <protection/>
    </xf>
    <xf numFmtId="49" fontId="1" fillId="0" borderId="14" xfId="0" applyNumberFormat="1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/>
    </xf>
    <xf numFmtId="49" fontId="10" fillId="34" borderId="15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 horizontal="left"/>
    </xf>
    <xf numFmtId="49" fontId="9" fillId="34" borderId="16" xfId="0" applyNumberFormat="1" applyFont="1" applyFill="1" applyBorder="1" applyAlignment="1">
      <alignment horizontal="center"/>
    </xf>
    <xf numFmtId="49" fontId="9" fillId="35" borderId="17" xfId="0" applyNumberFormat="1" applyFont="1" applyFill="1" applyBorder="1" applyAlignment="1">
      <alignment/>
    </xf>
    <xf numFmtId="49" fontId="9" fillId="35" borderId="17" xfId="0" applyNumberFormat="1" applyFont="1" applyFill="1" applyBorder="1" applyAlignment="1">
      <alignment horizontal="left"/>
    </xf>
    <xf numFmtId="49" fontId="9" fillId="35" borderId="17" xfId="0" applyNumberFormat="1" applyFont="1" applyFill="1" applyBorder="1" applyAlignment="1">
      <alignment horizontal="center"/>
    </xf>
    <xf numFmtId="49" fontId="9" fillId="35" borderId="18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/>
    </xf>
    <xf numFmtId="49" fontId="10" fillId="34" borderId="12" xfId="0" applyNumberFormat="1" applyFont="1" applyFill="1" applyBorder="1" applyAlignment="1">
      <alignment/>
    </xf>
    <xf numFmtId="49" fontId="9" fillId="34" borderId="17" xfId="0" applyNumberFormat="1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left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8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/>
    </xf>
    <xf numFmtId="49" fontId="19" fillId="35" borderId="17" xfId="0" applyNumberFormat="1" applyFont="1" applyFill="1" applyBorder="1" applyAlignment="1">
      <alignment horizontal="left" indent="2"/>
    </xf>
    <xf numFmtId="49" fontId="19" fillId="35" borderId="12" xfId="0" applyNumberFormat="1" applyFont="1" applyFill="1" applyBorder="1" applyAlignment="1">
      <alignment horizontal="left" indent="2"/>
    </xf>
    <xf numFmtId="49" fontId="3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/>
    </xf>
    <xf numFmtId="4" fontId="9" fillId="35" borderId="17" xfId="0" applyNumberFormat="1" applyFont="1" applyFill="1" applyBorder="1" applyAlignment="1">
      <alignment/>
    </xf>
    <xf numFmtId="4" fontId="9" fillId="35" borderId="17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3" fillId="0" borderId="0" xfId="53" applyNumberFormat="1" applyFont="1" applyBorder="1" applyAlignment="1">
      <alignment horizontal="center"/>
      <protection/>
    </xf>
    <xf numFmtId="4" fontId="62" fillId="0" borderId="0" xfId="53" applyNumberFormat="1" applyFont="1" applyBorder="1" applyAlignment="1">
      <alignment/>
      <protection/>
    </xf>
    <xf numFmtId="4" fontId="61" fillId="0" borderId="0" xfId="53" applyNumberFormat="1" applyFont="1" applyFill="1" applyBorder="1" applyAlignment="1">
      <alignment/>
      <protection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2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/>
    </xf>
    <xf numFmtId="4" fontId="20" fillId="34" borderId="17" xfId="0" applyNumberFormat="1" applyFont="1" applyFill="1" applyBorder="1" applyAlignment="1">
      <alignment/>
    </xf>
    <xf numFmtId="4" fontId="9" fillId="34" borderId="12" xfId="0" applyNumberFormat="1" applyFont="1" applyFill="1" applyBorder="1" applyAlignment="1">
      <alignment/>
    </xf>
    <xf numFmtId="49" fontId="63" fillId="33" borderId="11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 applyProtection="1">
      <alignment horizontal="center" vertical="center" wrapText="1"/>
      <protection/>
    </xf>
    <xf numFmtId="0" fontId="21" fillId="33" borderId="11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55" applyNumberFormat="1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20" fillId="34" borderId="12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 6 2 2 2 2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2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hes@hes27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O107"/>
  <sheetViews>
    <sheetView tabSelected="1" view="pageBreakPreview" zoomScale="89" zoomScaleSheetLayoutView="89" workbookViewId="0" topLeftCell="A1">
      <selection activeCell="A10" sqref="A10:E10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11.375" style="1" customWidth="1"/>
    <col min="4" max="4" width="50.125" style="1" customWidth="1"/>
    <col min="5" max="5" width="16.25390625" style="1" customWidth="1"/>
    <col min="6" max="6" width="7.125" style="1" customWidth="1"/>
    <col min="7" max="7" width="12.375" style="1" customWidth="1"/>
    <col min="8" max="8" width="9.00390625" style="1" customWidth="1"/>
    <col min="9" max="9" width="7.625" style="21" customWidth="1"/>
    <col min="10" max="10" width="12.125" style="9" customWidth="1"/>
    <col min="11" max="11" width="14.125" style="1" customWidth="1"/>
    <col min="12" max="12" width="10.875" style="21" customWidth="1"/>
    <col min="13" max="13" width="13.75390625" style="21" customWidth="1"/>
    <col min="14" max="14" width="33.125" style="7" customWidth="1"/>
    <col min="15" max="15" width="10.25390625" style="1" customWidth="1"/>
    <col min="16" max="41" width="9.125" style="119" customWidth="1"/>
    <col min="42" max="16384" width="9.125" style="11" customWidth="1"/>
  </cols>
  <sheetData>
    <row r="1" spans="1:15" ht="19.5" customHeight="1">
      <c r="A1" s="2"/>
      <c r="B1" s="2"/>
      <c r="C1" s="2"/>
      <c r="D1" s="2"/>
      <c r="E1" s="2"/>
      <c r="F1" s="2"/>
      <c r="G1" s="2"/>
      <c r="H1" s="2"/>
      <c r="I1" s="20"/>
      <c r="J1" s="8"/>
      <c r="K1" s="2"/>
      <c r="L1" s="164" t="s">
        <v>44</v>
      </c>
      <c r="M1" s="164"/>
      <c r="N1" s="164"/>
      <c r="O1" s="164"/>
    </row>
    <row r="2" spans="12:15" ht="24.75" customHeight="1">
      <c r="L2" s="160" t="s">
        <v>73</v>
      </c>
      <c r="M2" s="160"/>
      <c r="N2" s="160"/>
      <c r="O2" s="160"/>
    </row>
    <row r="3" spans="12:15" ht="24.75" customHeight="1">
      <c r="L3" s="160" t="s">
        <v>74</v>
      </c>
      <c r="M3" s="160"/>
      <c r="N3" s="160"/>
      <c r="O3" s="160"/>
    </row>
    <row r="4" spans="12:15" ht="16.5" customHeight="1">
      <c r="L4" s="160" t="s">
        <v>72</v>
      </c>
      <c r="M4" s="160"/>
      <c r="N4" s="160"/>
      <c r="O4" s="160"/>
    </row>
    <row r="5" spans="12:15" ht="24.75" customHeight="1">
      <c r="L5" s="23"/>
      <c r="M5" s="23"/>
      <c r="N5" s="14"/>
      <c r="O5" s="14"/>
    </row>
    <row r="6" spans="1:15" ht="16.5">
      <c r="A6" s="147" t="s">
        <v>11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6.5">
      <c r="A7" s="3"/>
      <c r="B7" s="3"/>
      <c r="C7" s="3"/>
      <c r="D7" s="3"/>
      <c r="E7" s="3"/>
      <c r="F7" s="3" t="s">
        <v>12</v>
      </c>
      <c r="G7" s="4" t="s">
        <v>77</v>
      </c>
      <c r="H7" s="3" t="s">
        <v>13</v>
      </c>
      <c r="I7" s="148"/>
      <c r="J7" s="148"/>
      <c r="K7" s="3"/>
      <c r="L7" s="24"/>
      <c r="M7" s="24"/>
      <c r="N7" s="6"/>
      <c r="O7" s="3"/>
    </row>
    <row r="9" spans="1:15" ht="15">
      <c r="A9" s="145" t="s">
        <v>14</v>
      </c>
      <c r="B9" s="145"/>
      <c r="C9" s="145"/>
      <c r="D9" s="145"/>
      <c r="E9" s="145"/>
      <c r="F9" s="145" t="s">
        <v>45</v>
      </c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15">
      <c r="A10" s="145" t="s">
        <v>15</v>
      </c>
      <c r="B10" s="145"/>
      <c r="C10" s="145"/>
      <c r="D10" s="145"/>
      <c r="E10" s="145"/>
      <c r="F10" s="146" t="s">
        <v>46</v>
      </c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ht="15.75">
      <c r="A11" s="145" t="s">
        <v>16</v>
      </c>
      <c r="B11" s="145"/>
      <c r="C11" s="145"/>
      <c r="D11" s="145"/>
      <c r="E11" s="145"/>
      <c r="F11" s="161"/>
      <c r="G11" s="162"/>
      <c r="H11" s="162"/>
      <c r="I11" s="162"/>
      <c r="J11" s="162"/>
      <c r="K11" s="162"/>
      <c r="L11" s="162"/>
      <c r="M11" s="162"/>
      <c r="N11" s="162"/>
      <c r="O11" s="163"/>
    </row>
    <row r="12" spans="1:15" ht="15.75">
      <c r="A12" s="145" t="s">
        <v>17</v>
      </c>
      <c r="B12" s="145"/>
      <c r="C12" s="145"/>
      <c r="D12" s="145"/>
      <c r="E12" s="145"/>
      <c r="F12" s="155" t="s">
        <v>47</v>
      </c>
      <c r="G12" s="156"/>
      <c r="H12" s="156"/>
      <c r="I12" s="156"/>
      <c r="J12" s="156"/>
      <c r="K12" s="156"/>
      <c r="L12" s="156"/>
      <c r="M12" s="156"/>
      <c r="N12" s="156"/>
      <c r="O12" s="157"/>
    </row>
    <row r="13" spans="1:15" ht="15">
      <c r="A13" s="145" t="s">
        <v>10</v>
      </c>
      <c r="B13" s="145"/>
      <c r="C13" s="145"/>
      <c r="D13" s="145"/>
      <c r="E13" s="145"/>
      <c r="F13" s="146" t="s">
        <v>48</v>
      </c>
      <c r="G13" s="146"/>
      <c r="H13" s="146"/>
      <c r="I13" s="146"/>
      <c r="J13" s="146"/>
      <c r="K13" s="146"/>
      <c r="L13" s="146"/>
      <c r="M13" s="146"/>
      <c r="N13" s="146"/>
      <c r="O13" s="146"/>
    </row>
    <row r="14" spans="1:15" ht="15">
      <c r="A14" s="145" t="s">
        <v>18</v>
      </c>
      <c r="B14" s="145"/>
      <c r="C14" s="145"/>
      <c r="D14" s="145"/>
      <c r="E14" s="145"/>
      <c r="F14" s="146" t="s">
        <v>49</v>
      </c>
      <c r="G14" s="146"/>
      <c r="H14" s="146"/>
      <c r="I14" s="146"/>
      <c r="J14" s="146"/>
      <c r="K14" s="146"/>
      <c r="L14" s="146"/>
      <c r="M14" s="146"/>
      <c r="N14" s="146"/>
      <c r="O14" s="146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28"/>
      <c r="J15" s="135"/>
      <c r="K15" s="17"/>
      <c r="L15" s="28"/>
      <c r="M15" s="28"/>
      <c r="N15" s="16"/>
      <c r="O15" s="17"/>
    </row>
    <row r="16" spans="1:41" s="14" customFormat="1" ht="24.75" customHeight="1">
      <c r="A16" s="149" t="s">
        <v>28</v>
      </c>
      <c r="B16" s="149" t="s">
        <v>29</v>
      </c>
      <c r="C16" s="149" t="s">
        <v>30</v>
      </c>
      <c r="D16" s="152" t="s">
        <v>22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65" t="s">
        <v>37</v>
      </c>
      <c r="O16" s="144" t="s">
        <v>38</v>
      </c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1:41" s="13" customFormat="1" ht="30" customHeight="1">
      <c r="A17" s="150"/>
      <c r="B17" s="150"/>
      <c r="C17" s="150"/>
      <c r="D17" s="149" t="s">
        <v>31</v>
      </c>
      <c r="E17" s="149" t="s">
        <v>32</v>
      </c>
      <c r="F17" s="153" t="s">
        <v>23</v>
      </c>
      <c r="G17" s="154"/>
      <c r="H17" s="149" t="s">
        <v>33</v>
      </c>
      <c r="I17" s="149" t="s">
        <v>34</v>
      </c>
      <c r="J17" s="149"/>
      <c r="K17" s="149" t="s">
        <v>35</v>
      </c>
      <c r="L17" s="144" t="s">
        <v>36</v>
      </c>
      <c r="M17" s="144"/>
      <c r="N17" s="166"/>
      <c r="O17" s="144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</row>
    <row r="18" spans="1:41" s="13" customFormat="1" ht="78.75">
      <c r="A18" s="151"/>
      <c r="B18" s="151"/>
      <c r="C18" s="151"/>
      <c r="D18" s="151"/>
      <c r="E18" s="151"/>
      <c r="F18" s="142" t="s">
        <v>39</v>
      </c>
      <c r="G18" s="142" t="s">
        <v>40</v>
      </c>
      <c r="H18" s="151"/>
      <c r="I18" s="12" t="s">
        <v>41</v>
      </c>
      <c r="J18" s="12" t="s">
        <v>40</v>
      </c>
      <c r="K18" s="151"/>
      <c r="L18" s="12" t="s">
        <v>42</v>
      </c>
      <c r="M18" s="12" t="s">
        <v>43</v>
      </c>
      <c r="N18" s="167"/>
      <c r="O18" s="12" t="s">
        <v>25</v>
      </c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</row>
    <row r="19" spans="1:41" s="29" customFormat="1" ht="11.25">
      <c r="A19" s="96" t="s">
        <v>3</v>
      </c>
      <c r="B19" s="96" t="s">
        <v>0</v>
      </c>
      <c r="C19" s="96" t="s">
        <v>1</v>
      </c>
      <c r="D19" s="96" t="s">
        <v>2</v>
      </c>
      <c r="E19" s="96" t="s">
        <v>4</v>
      </c>
      <c r="F19" s="97" t="s">
        <v>5</v>
      </c>
      <c r="G19" s="98" t="s">
        <v>9</v>
      </c>
      <c r="H19" s="99" t="s">
        <v>6</v>
      </c>
      <c r="I19" s="96" t="s">
        <v>7</v>
      </c>
      <c r="J19" s="96" t="s">
        <v>8</v>
      </c>
      <c r="K19" s="96" t="s">
        <v>19</v>
      </c>
      <c r="L19" s="96" t="s">
        <v>20</v>
      </c>
      <c r="M19" s="96" t="s">
        <v>21</v>
      </c>
      <c r="N19" s="96" t="s">
        <v>24</v>
      </c>
      <c r="O19" s="96" t="s">
        <v>26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</row>
    <row r="20" spans="1:15" ht="15.75">
      <c r="A20" s="68" t="s">
        <v>164</v>
      </c>
      <c r="B20" s="69"/>
      <c r="C20" s="69"/>
      <c r="D20" s="70"/>
      <c r="E20" s="69"/>
      <c r="F20" s="69"/>
      <c r="G20" s="69"/>
      <c r="H20" s="69"/>
      <c r="I20" s="69"/>
      <c r="J20" s="71"/>
      <c r="K20" s="72"/>
      <c r="L20" s="69"/>
      <c r="M20" s="69"/>
      <c r="N20" s="69"/>
      <c r="O20" s="73"/>
    </row>
    <row r="21" spans="1:15" ht="18.75">
      <c r="A21" s="77" t="s">
        <v>57</v>
      </c>
      <c r="B21" s="63"/>
      <c r="C21" s="63"/>
      <c r="D21" s="74"/>
      <c r="E21" s="63"/>
      <c r="F21" s="63"/>
      <c r="G21" s="63"/>
      <c r="H21" s="63"/>
      <c r="I21" s="63"/>
      <c r="J21" s="64"/>
      <c r="K21" s="65"/>
      <c r="L21" s="63"/>
      <c r="M21" s="63"/>
      <c r="N21" s="63"/>
      <c r="O21" s="66"/>
    </row>
    <row r="22" spans="1:41" s="15" customFormat="1" ht="38.25">
      <c r="A22" s="25">
        <v>1</v>
      </c>
      <c r="B22" s="26" t="s">
        <v>63</v>
      </c>
      <c r="C22" s="25" t="s">
        <v>80</v>
      </c>
      <c r="D22" s="25" t="s">
        <v>91</v>
      </c>
      <c r="E22" s="33" t="s">
        <v>118</v>
      </c>
      <c r="F22" s="25">
        <v>166</v>
      </c>
      <c r="G22" s="25" t="s">
        <v>64</v>
      </c>
      <c r="H22" s="27">
        <v>18000</v>
      </c>
      <c r="I22" s="26" t="s">
        <v>62</v>
      </c>
      <c r="J22" s="25" t="s">
        <v>51</v>
      </c>
      <c r="K22" s="31">
        <v>498500</v>
      </c>
      <c r="L22" s="26" t="s">
        <v>78</v>
      </c>
      <c r="M22" s="26" t="s">
        <v>79</v>
      </c>
      <c r="N22" s="25" t="s">
        <v>125</v>
      </c>
      <c r="O22" s="25" t="s">
        <v>52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</row>
    <row r="23" spans="1:41" s="15" customFormat="1" ht="38.25">
      <c r="A23" s="25">
        <f>A22+1</f>
        <v>2</v>
      </c>
      <c r="B23" s="26" t="s">
        <v>136</v>
      </c>
      <c r="C23" s="25" t="s">
        <v>137</v>
      </c>
      <c r="D23" s="25" t="s">
        <v>138</v>
      </c>
      <c r="E23" s="33" t="s">
        <v>118</v>
      </c>
      <c r="F23" s="25" t="s">
        <v>65</v>
      </c>
      <c r="G23" s="26" t="s">
        <v>56</v>
      </c>
      <c r="H23" s="27">
        <v>1</v>
      </c>
      <c r="I23" s="26" t="s">
        <v>62</v>
      </c>
      <c r="J23" s="25" t="s">
        <v>51</v>
      </c>
      <c r="K23" s="31">
        <v>850000</v>
      </c>
      <c r="L23" s="26" t="s">
        <v>78</v>
      </c>
      <c r="M23" s="26" t="s">
        <v>93</v>
      </c>
      <c r="N23" s="25" t="s">
        <v>124</v>
      </c>
      <c r="O23" s="25" t="s">
        <v>52</v>
      </c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</row>
    <row r="24" spans="1:41" s="15" customFormat="1" ht="25.5">
      <c r="A24" s="25">
        <f>A23+1</f>
        <v>3</v>
      </c>
      <c r="B24" s="26" t="s">
        <v>136</v>
      </c>
      <c r="C24" s="25" t="s">
        <v>137</v>
      </c>
      <c r="D24" s="25" t="s">
        <v>135</v>
      </c>
      <c r="E24" s="33" t="s">
        <v>118</v>
      </c>
      <c r="F24" s="25" t="s">
        <v>65</v>
      </c>
      <c r="G24" s="26" t="s">
        <v>56</v>
      </c>
      <c r="H24" s="27">
        <v>1</v>
      </c>
      <c r="I24" s="26" t="s">
        <v>62</v>
      </c>
      <c r="J24" s="25" t="s">
        <v>51</v>
      </c>
      <c r="K24" s="31">
        <v>312000</v>
      </c>
      <c r="L24" s="26" t="s">
        <v>78</v>
      </c>
      <c r="M24" s="26" t="s">
        <v>93</v>
      </c>
      <c r="N24" s="25" t="s">
        <v>125</v>
      </c>
      <c r="O24" s="25" t="s">
        <v>52</v>
      </c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</row>
    <row r="25" spans="1:41" s="15" customFormat="1" ht="38.25">
      <c r="A25" s="25">
        <f>A24+1</f>
        <v>4</v>
      </c>
      <c r="B25" s="26" t="s">
        <v>85</v>
      </c>
      <c r="C25" s="25" t="s">
        <v>86</v>
      </c>
      <c r="D25" s="25" t="s">
        <v>92</v>
      </c>
      <c r="E25" s="33" t="s">
        <v>118</v>
      </c>
      <c r="F25" s="25">
        <v>166</v>
      </c>
      <c r="G25" s="25" t="s">
        <v>64</v>
      </c>
      <c r="H25" s="27">
        <v>15000</v>
      </c>
      <c r="I25" s="26" t="s">
        <v>62</v>
      </c>
      <c r="J25" s="25" t="s">
        <v>51</v>
      </c>
      <c r="K25" s="31">
        <f>H25*28</f>
        <v>420000</v>
      </c>
      <c r="L25" s="26" t="s">
        <v>79</v>
      </c>
      <c r="M25" s="26" t="s">
        <v>84</v>
      </c>
      <c r="N25" s="25" t="s">
        <v>125</v>
      </c>
      <c r="O25" s="25" t="s">
        <v>52</v>
      </c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</row>
    <row r="26" spans="1:41" s="15" customFormat="1" ht="38.25">
      <c r="A26" s="25">
        <f>A25+1</f>
        <v>5</v>
      </c>
      <c r="B26" s="26" t="s">
        <v>63</v>
      </c>
      <c r="C26" s="25" t="s">
        <v>80</v>
      </c>
      <c r="D26" s="25" t="s">
        <v>91</v>
      </c>
      <c r="E26" s="33" t="s">
        <v>118</v>
      </c>
      <c r="F26" s="25">
        <v>166</v>
      </c>
      <c r="G26" s="25" t="s">
        <v>64</v>
      </c>
      <c r="H26" s="27">
        <v>13000</v>
      </c>
      <c r="I26" s="26" t="s">
        <v>62</v>
      </c>
      <c r="J26" s="25" t="s">
        <v>51</v>
      </c>
      <c r="K26" s="31">
        <f>28*H26</f>
        <v>364000</v>
      </c>
      <c r="L26" s="26" t="s">
        <v>84</v>
      </c>
      <c r="M26" s="26" t="s">
        <v>87</v>
      </c>
      <c r="N26" s="25" t="s">
        <v>125</v>
      </c>
      <c r="O26" s="25" t="s">
        <v>52</v>
      </c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</row>
    <row r="27" spans="1:41" s="15" customFormat="1" ht="38.25">
      <c r="A27" s="25">
        <f>A26+1</f>
        <v>6</v>
      </c>
      <c r="B27" s="25" t="s">
        <v>126</v>
      </c>
      <c r="C27" s="26" t="s">
        <v>126</v>
      </c>
      <c r="D27" s="25" t="s">
        <v>127</v>
      </c>
      <c r="E27" s="25" t="s">
        <v>118</v>
      </c>
      <c r="F27" s="25">
        <v>796</v>
      </c>
      <c r="G27" s="46" t="s">
        <v>53</v>
      </c>
      <c r="H27" s="54">
        <v>1</v>
      </c>
      <c r="I27" s="25" t="s">
        <v>62</v>
      </c>
      <c r="J27" s="25" t="s">
        <v>51</v>
      </c>
      <c r="K27" s="31">
        <v>2500000</v>
      </c>
      <c r="L27" s="26" t="s">
        <v>84</v>
      </c>
      <c r="M27" s="26" t="s">
        <v>69</v>
      </c>
      <c r="N27" s="106" t="s">
        <v>124</v>
      </c>
      <c r="O27" s="25" t="s">
        <v>70</v>
      </c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</row>
    <row r="28" spans="1:41" s="15" customFormat="1" ht="18.75">
      <c r="A28" s="77" t="s">
        <v>58</v>
      </c>
      <c r="B28" s="63"/>
      <c r="C28" s="63"/>
      <c r="D28" s="74"/>
      <c r="E28" s="63"/>
      <c r="F28" s="63"/>
      <c r="G28" s="63"/>
      <c r="H28" s="63"/>
      <c r="I28" s="63"/>
      <c r="J28" s="64"/>
      <c r="K28" s="84"/>
      <c r="L28" s="63"/>
      <c r="M28" s="63"/>
      <c r="N28" s="63"/>
      <c r="O28" s="66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</row>
    <row r="29" spans="1:41" s="107" customFormat="1" ht="46.5" customHeight="1">
      <c r="A29" s="48">
        <v>1</v>
      </c>
      <c r="B29" s="48" t="s">
        <v>81</v>
      </c>
      <c r="C29" s="48" t="s">
        <v>82</v>
      </c>
      <c r="D29" s="48" t="s">
        <v>83</v>
      </c>
      <c r="E29" s="47" t="s">
        <v>118</v>
      </c>
      <c r="F29" s="48">
        <v>168</v>
      </c>
      <c r="G29" s="48" t="s">
        <v>75</v>
      </c>
      <c r="H29" s="112">
        <v>1635</v>
      </c>
      <c r="I29" s="46" t="s">
        <v>62</v>
      </c>
      <c r="J29" s="48" t="s">
        <v>51</v>
      </c>
      <c r="K29" s="113">
        <f>300*H29</f>
        <v>490500</v>
      </c>
      <c r="L29" s="46" t="s">
        <v>78</v>
      </c>
      <c r="M29" s="46" t="s">
        <v>79</v>
      </c>
      <c r="N29" s="48" t="s">
        <v>125</v>
      </c>
      <c r="O29" s="48" t="s">
        <v>52</v>
      </c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</row>
    <row r="30" spans="1:41" s="107" customFormat="1" ht="51">
      <c r="A30" s="48">
        <f>A29+1</f>
        <v>2</v>
      </c>
      <c r="B30" s="46" t="s">
        <v>81</v>
      </c>
      <c r="C30" s="48" t="s">
        <v>82</v>
      </c>
      <c r="D30" s="48" t="s">
        <v>83</v>
      </c>
      <c r="E30" s="47" t="s">
        <v>118</v>
      </c>
      <c r="F30" s="48">
        <v>168</v>
      </c>
      <c r="G30" s="48" t="s">
        <v>75</v>
      </c>
      <c r="H30" s="112">
        <f>K30/300</f>
        <v>12365</v>
      </c>
      <c r="I30" s="46" t="s">
        <v>62</v>
      </c>
      <c r="J30" s="48" t="s">
        <v>51</v>
      </c>
      <c r="K30" s="113">
        <v>3709500</v>
      </c>
      <c r="L30" s="46" t="s">
        <v>78</v>
      </c>
      <c r="M30" s="46" t="s">
        <v>84</v>
      </c>
      <c r="N30" s="48" t="s">
        <v>123</v>
      </c>
      <c r="O30" s="48" t="s">
        <v>70</v>
      </c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</row>
    <row r="31" spans="1:41" s="15" customFormat="1" ht="51">
      <c r="A31" s="48">
        <f>A30+1</f>
        <v>3</v>
      </c>
      <c r="B31" s="46" t="s">
        <v>107</v>
      </c>
      <c r="C31" s="48" t="s">
        <v>108</v>
      </c>
      <c r="D31" s="48" t="s">
        <v>106</v>
      </c>
      <c r="E31" s="47" t="s">
        <v>118</v>
      </c>
      <c r="F31" s="48">
        <v>876</v>
      </c>
      <c r="G31" s="46" t="s">
        <v>53</v>
      </c>
      <c r="H31" s="54">
        <v>1</v>
      </c>
      <c r="I31" s="45" t="s">
        <v>62</v>
      </c>
      <c r="J31" s="45" t="s">
        <v>51</v>
      </c>
      <c r="K31" s="113">
        <v>450000</v>
      </c>
      <c r="L31" s="46" t="s">
        <v>78</v>
      </c>
      <c r="M31" s="46" t="s">
        <v>69</v>
      </c>
      <c r="N31" s="48" t="s">
        <v>125</v>
      </c>
      <c r="O31" s="48" t="s">
        <v>52</v>
      </c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</row>
    <row r="32" spans="1:41" s="15" customFormat="1" ht="51">
      <c r="A32" s="48">
        <f>A31+1</f>
        <v>4</v>
      </c>
      <c r="B32" s="46" t="s">
        <v>109</v>
      </c>
      <c r="C32" s="48" t="s">
        <v>110</v>
      </c>
      <c r="D32" s="48" t="s">
        <v>166</v>
      </c>
      <c r="E32" s="47" t="s">
        <v>118</v>
      </c>
      <c r="F32" s="48">
        <v>876</v>
      </c>
      <c r="G32" s="48" t="s">
        <v>53</v>
      </c>
      <c r="H32" s="112">
        <v>1</v>
      </c>
      <c r="I32" s="46" t="s">
        <v>62</v>
      </c>
      <c r="J32" s="48" t="s">
        <v>51</v>
      </c>
      <c r="K32" s="113">
        <v>370000</v>
      </c>
      <c r="L32" s="46" t="s">
        <v>78</v>
      </c>
      <c r="M32" s="46" t="s">
        <v>93</v>
      </c>
      <c r="N32" s="48" t="s">
        <v>125</v>
      </c>
      <c r="O32" s="48" t="s">
        <v>52</v>
      </c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</row>
    <row r="33" spans="1:41" s="15" customFormat="1" ht="18.75">
      <c r="A33" s="77" t="s">
        <v>59</v>
      </c>
      <c r="B33" s="63"/>
      <c r="C33" s="63"/>
      <c r="D33" s="74"/>
      <c r="E33" s="63"/>
      <c r="F33" s="63"/>
      <c r="G33" s="63"/>
      <c r="H33" s="63"/>
      <c r="I33" s="63"/>
      <c r="J33" s="64"/>
      <c r="K33" s="84"/>
      <c r="L33" s="63"/>
      <c r="M33" s="63"/>
      <c r="N33" s="63"/>
      <c r="O33" s="66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</row>
    <row r="34" spans="1:15" ht="15.75">
      <c r="A34" s="67" t="s">
        <v>165</v>
      </c>
      <c r="B34" s="59"/>
      <c r="C34" s="59"/>
      <c r="D34" s="60"/>
      <c r="E34" s="59"/>
      <c r="F34" s="59"/>
      <c r="G34" s="59"/>
      <c r="H34" s="59"/>
      <c r="I34" s="59"/>
      <c r="J34" s="61"/>
      <c r="K34" s="101"/>
      <c r="L34" s="59"/>
      <c r="M34" s="59"/>
      <c r="N34" s="59"/>
      <c r="O34" s="62"/>
    </row>
    <row r="35" spans="1:41" s="15" customFormat="1" ht="18.75">
      <c r="A35" s="78" t="s">
        <v>57</v>
      </c>
      <c r="B35" s="63"/>
      <c r="C35" s="63"/>
      <c r="D35" s="75"/>
      <c r="E35" s="63"/>
      <c r="F35" s="63"/>
      <c r="G35" s="63"/>
      <c r="H35" s="63"/>
      <c r="I35" s="63"/>
      <c r="J35" s="64"/>
      <c r="K35" s="84"/>
      <c r="L35" s="63"/>
      <c r="M35" s="63"/>
      <c r="N35" s="63"/>
      <c r="O35" s="66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</row>
    <row r="36" spans="1:41" s="15" customFormat="1" ht="38.25">
      <c r="A36" s="25">
        <v>1</v>
      </c>
      <c r="B36" s="26" t="s">
        <v>63</v>
      </c>
      <c r="C36" s="25" t="s">
        <v>80</v>
      </c>
      <c r="D36" s="25" t="s">
        <v>91</v>
      </c>
      <c r="E36" s="33" t="s">
        <v>118</v>
      </c>
      <c r="F36" s="25">
        <v>166</v>
      </c>
      <c r="G36" s="25" t="s">
        <v>64</v>
      </c>
      <c r="H36" s="27">
        <v>17000</v>
      </c>
      <c r="I36" s="26" t="s">
        <v>62</v>
      </c>
      <c r="J36" s="25" t="s">
        <v>51</v>
      </c>
      <c r="K36" s="31">
        <f>28*H36</f>
        <v>476000</v>
      </c>
      <c r="L36" s="26" t="s">
        <v>87</v>
      </c>
      <c r="M36" s="26" t="s">
        <v>69</v>
      </c>
      <c r="N36" s="25" t="s">
        <v>125</v>
      </c>
      <c r="O36" s="25" t="s">
        <v>52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</row>
    <row r="37" spans="1:41" s="15" customFormat="1" ht="36">
      <c r="A37" s="25">
        <f aca="true" t="shared" si="0" ref="A37:A42">A36+1</f>
        <v>2</v>
      </c>
      <c r="B37" s="44" t="s">
        <v>115</v>
      </c>
      <c r="C37" s="44" t="s">
        <v>116</v>
      </c>
      <c r="D37" s="45" t="s">
        <v>117</v>
      </c>
      <c r="E37" s="33" t="s">
        <v>118</v>
      </c>
      <c r="F37" s="25">
        <v>166</v>
      </c>
      <c r="G37" s="26" t="s">
        <v>64</v>
      </c>
      <c r="H37" s="53">
        <v>20000</v>
      </c>
      <c r="I37" s="45" t="s">
        <v>62</v>
      </c>
      <c r="J37" s="45" t="s">
        <v>51</v>
      </c>
      <c r="K37" s="52">
        <v>840000</v>
      </c>
      <c r="L37" s="50" t="s">
        <v>88</v>
      </c>
      <c r="M37" s="45" t="s">
        <v>93</v>
      </c>
      <c r="N37" s="106" t="s">
        <v>124</v>
      </c>
      <c r="O37" s="25" t="s">
        <v>70</v>
      </c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</row>
    <row r="38" spans="1:41" s="15" customFormat="1" ht="36">
      <c r="A38" s="25">
        <f t="shared" si="0"/>
        <v>3</v>
      </c>
      <c r="B38" s="26" t="s">
        <v>161</v>
      </c>
      <c r="C38" s="25" t="s">
        <v>162</v>
      </c>
      <c r="D38" s="25" t="s">
        <v>163</v>
      </c>
      <c r="E38" s="33" t="s">
        <v>118</v>
      </c>
      <c r="F38" s="25">
        <v>877</v>
      </c>
      <c r="G38" s="26" t="s">
        <v>53</v>
      </c>
      <c r="H38" s="27">
        <v>1</v>
      </c>
      <c r="I38" s="45" t="s">
        <v>62</v>
      </c>
      <c r="J38" s="45" t="s">
        <v>51</v>
      </c>
      <c r="K38" s="31">
        <v>1027500</v>
      </c>
      <c r="L38" s="26" t="s">
        <v>88</v>
      </c>
      <c r="M38" s="26" t="s">
        <v>93</v>
      </c>
      <c r="N38" s="106" t="s">
        <v>124</v>
      </c>
      <c r="O38" s="25" t="s">
        <v>70</v>
      </c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</row>
    <row r="39" spans="1:41" s="110" customFormat="1" ht="36">
      <c r="A39" s="25">
        <f t="shared" si="0"/>
        <v>4</v>
      </c>
      <c r="B39" s="26" t="s">
        <v>143</v>
      </c>
      <c r="C39" s="25" t="s">
        <v>144</v>
      </c>
      <c r="D39" s="26" t="s">
        <v>145</v>
      </c>
      <c r="E39" s="26" t="s">
        <v>118</v>
      </c>
      <c r="F39" s="26">
        <v>796</v>
      </c>
      <c r="G39" s="26" t="s">
        <v>53</v>
      </c>
      <c r="H39" s="26">
        <v>1</v>
      </c>
      <c r="I39" s="26" t="s">
        <v>62</v>
      </c>
      <c r="J39" s="26" t="s">
        <v>51</v>
      </c>
      <c r="K39" s="31">
        <v>727032</v>
      </c>
      <c r="L39" s="56" t="s">
        <v>88</v>
      </c>
      <c r="M39" s="46" t="s">
        <v>93</v>
      </c>
      <c r="N39" s="109" t="s">
        <v>124</v>
      </c>
      <c r="O39" s="26" t="s">
        <v>70</v>
      </c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</row>
    <row r="40" spans="1:41" s="15" customFormat="1" ht="25.5">
      <c r="A40" s="25">
        <f t="shared" si="0"/>
        <v>5</v>
      </c>
      <c r="B40" s="44" t="s">
        <v>151</v>
      </c>
      <c r="C40" s="44" t="s">
        <v>152</v>
      </c>
      <c r="D40" s="45" t="s">
        <v>150</v>
      </c>
      <c r="E40" s="33" t="s">
        <v>118</v>
      </c>
      <c r="F40" s="25">
        <v>877</v>
      </c>
      <c r="G40" s="26" t="s">
        <v>53</v>
      </c>
      <c r="H40" s="53">
        <v>1</v>
      </c>
      <c r="I40" s="45" t="s">
        <v>62</v>
      </c>
      <c r="J40" s="45" t="s">
        <v>51</v>
      </c>
      <c r="K40" s="52">
        <v>420800</v>
      </c>
      <c r="L40" s="50" t="s">
        <v>69</v>
      </c>
      <c r="M40" s="45" t="s">
        <v>93</v>
      </c>
      <c r="N40" s="106" t="s">
        <v>125</v>
      </c>
      <c r="O40" s="25" t="s">
        <v>52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</row>
    <row r="41" spans="1:41" s="15" customFormat="1" ht="36">
      <c r="A41" s="25">
        <f t="shared" si="0"/>
        <v>6</v>
      </c>
      <c r="B41" s="26" t="s">
        <v>130</v>
      </c>
      <c r="C41" s="25" t="s">
        <v>131</v>
      </c>
      <c r="D41" s="25" t="s">
        <v>128</v>
      </c>
      <c r="E41" s="33" t="s">
        <v>118</v>
      </c>
      <c r="F41" s="25">
        <v>877</v>
      </c>
      <c r="G41" s="26" t="s">
        <v>53</v>
      </c>
      <c r="H41" s="27">
        <v>1</v>
      </c>
      <c r="I41" s="26" t="s">
        <v>62</v>
      </c>
      <c r="J41" s="45" t="s">
        <v>51</v>
      </c>
      <c r="K41" s="31">
        <v>3500000</v>
      </c>
      <c r="L41" s="26" t="s">
        <v>69</v>
      </c>
      <c r="M41" s="26" t="s">
        <v>93</v>
      </c>
      <c r="N41" s="106" t="s">
        <v>124</v>
      </c>
      <c r="O41" s="25" t="s">
        <v>70</v>
      </c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</row>
    <row r="42" spans="1:41" s="110" customFormat="1" ht="36">
      <c r="A42" s="25">
        <f t="shared" si="0"/>
        <v>7</v>
      </c>
      <c r="B42" s="26" t="s">
        <v>130</v>
      </c>
      <c r="C42" s="26" t="s">
        <v>131</v>
      </c>
      <c r="D42" s="26" t="s">
        <v>129</v>
      </c>
      <c r="E42" s="44" t="s">
        <v>118</v>
      </c>
      <c r="F42" s="26">
        <v>877</v>
      </c>
      <c r="G42" s="26" t="s">
        <v>53</v>
      </c>
      <c r="H42" s="26">
        <v>1</v>
      </c>
      <c r="I42" s="26">
        <v>8</v>
      </c>
      <c r="J42" s="45" t="s">
        <v>51</v>
      </c>
      <c r="K42" s="31">
        <v>2050280</v>
      </c>
      <c r="L42" s="26" t="s">
        <v>69</v>
      </c>
      <c r="M42" s="26" t="s">
        <v>93</v>
      </c>
      <c r="N42" s="109" t="s">
        <v>124</v>
      </c>
      <c r="O42" s="26" t="s">
        <v>70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</row>
    <row r="43" spans="1:41" s="15" customFormat="1" ht="18.75">
      <c r="A43" s="77" t="s">
        <v>58</v>
      </c>
      <c r="B43" s="63"/>
      <c r="C43" s="63"/>
      <c r="D43" s="74"/>
      <c r="E43" s="63"/>
      <c r="F43" s="63"/>
      <c r="G43" s="63"/>
      <c r="H43" s="63"/>
      <c r="I43" s="63"/>
      <c r="J43" s="64"/>
      <c r="K43" s="84"/>
      <c r="L43" s="63"/>
      <c r="M43" s="63"/>
      <c r="N43" s="63"/>
      <c r="O43" s="66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</row>
    <row r="44" spans="1:41" s="107" customFormat="1" ht="51">
      <c r="A44" s="116">
        <v>1</v>
      </c>
      <c r="B44" s="48" t="s">
        <v>81</v>
      </c>
      <c r="C44" s="48" t="s">
        <v>82</v>
      </c>
      <c r="D44" s="48" t="s">
        <v>83</v>
      </c>
      <c r="E44" s="47" t="s">
        <v>118</v>
      </c>
      <c r="F44" s="48">
        <v>168</v>
      </c>
      <c r="G44" s="48" t="s">
        <v>75</v>
      </c>
      <c r="H44" s="112">
        <v>1635</v>
      </c>
      <c r="I44" s="46" t="s">
        <v>62</v>
      </c>
      <c r="J44" s="48" t="s">
        <v>51</v>
      </c>
      <c r="K44" s="113">
        <f>300*H44</f>
        <v>490500</v>
      </c>
      <c r="L44" s="46" t="s">
        <v>87</v>
      </c>
      <c r="M44" s="46" t="s">
        <v>93</v>
      </c>
      <c r="N44" s="48" t="s">
        <v>125</v>
      </c>
      <c r="O44" s="48" t="s">
        <v>52</v>
      </c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</row>
    <row r="45" spans="1:41" s="107" customFormat="1" ht="51">
      <c r="A45" s="117">
        <f>A44+1</f>
        <v>2</v>
      </c>
      <c r="B45" s="48" t="s">
        <v>81</v>
      </c>
      <c r="C45" s="48" t="s">
        <v>82</v>
      </c>
      <c r="D45" s="48" t="s">
        <v>172</v>
      </c>
      <c r="E45" s="47" t="s">
        <v>118</v>
      </c>
      <c r="F45" s="48">
        <v>168</v>
      </c>
      <c r="G45" s="48" t="s">
        <v>75</v>
      </c>
      <c r="H45" s="112">
        <v>1165</v>
      </c>
      <c r="I45" s="46" t="s">
        <v>62</v>
      </c>
      <c r="J45" s="48" t="s">
        <v>51</v>
      </c>
      <c r="K45" s="113">
        <f>300*H45</f>
        <v>349500</v>
      </c>
      <c r="L45" s="46" t="s">
        <v>88</v>
      </c>
      <c r="M45" s="46" t="s">
        <v>69</v>
      </c>
      <c r="N45" s="137" t="s">
        <v>125</v>
      </c>
      <c r="O45" s="48" t="s">
        <v>52</v>
      </c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</row>
    <row r="46" spans="1:41" s="15" customFormat="1" ht="38.25">
      <c r="A46" s="117">
        <f>A45+1</f>
        <v>3</v>
      </c>
      <c r="B46" s="25" t="s">
        <v>169</v>
      </c>
      <c r="C46" s="25" t="s">
        <v>168</v>
      </c>
      <c r="D46" s="48" t="s">
        <v>167</v>
      </c>
      <c r="E46" s="47" t="s">
        <v>118</v>
      </c>
      <c r="F46" s="48">
        <v>877</v>
      </c>
      <c r="G46" s="48" t="s">
        <v>53</v>
      </c>
      <c r="H46" s="112">
        <v>1</v>
      </c>
      <c r="I46" s="46" t="s">
        <v>62</v>
      </c>
      <c r="J46" s="48" t="s">
        <v>51</v>
      </c>
      <c r="K46" s="113">
        <v>5306000</v>
      </c>
      <c r="L46" s="46" t="s">
        <v>69</v>
      </c>
      <c r="M46" s="46" t="s">
        <v>94</v>
      </c>
      <c r="N46" s="138" t="s">
        <v>124</v>
      </c>
      <c r="O46" s="48" t="s">
        <v>70</v>
      </c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</row>
    <row r="47" spans="1:41" s="107" customFormat="1" ht="36">
      <c r="A47" s="117">
        <f>A46+1</f>
        <v>4</v>
      </c>
      <c r="B47" s="45" t="s">
        <v>76</v>
      </c>
      <c r="C47" s="46" t="s">
        <v>50</v>
      </c>
      <c r="D47" s="45" t="s">
        <v>98</v>
      </c>
      <c r="E47" s="25" t="s">
        <v>118</v>
      </c>
      <c r="F47" s="48" t="s">
        <v>66</v>
      </c>
      <c r="G47" s="46" t="s">
        <v>53</v>
      </c>
      <c r="H47" s="51">
        <v>1</v>
      </c>
      <c r="I47" s="45" t="s">
        <v>62</v>
      </c>
      <c r="J47" s="45" t="s">
        <v>51</v>
      </c>
      <c r="K47" s="49">
        <v>5400000</v>
      </c>
      <c r="L47" s="50" t="s">
        <v>69</v>
      </c>
      <c r="M47" s="45" t="s">
        <v>93</v>
      </c>
      <c r="N47" s="115" t="s">
        <v>123</v>
      </c>
      <c r="O47" s="114" t="s">
        <v>70</v>
      </c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</row>
    <row r="48" spans="1:41" s="15" customFormat="1" ht="38.25">
      <c r="A48" s="117">
        <f>A47+1</f>
        <v>5</v>
      </c>
      <c r="B48" s="45" t="s">
        <v>81</v>
      </c>
      <c r="C48" s="45" t="s">
        <v>99</v>
      </c>
      <c r="D48" s="45" t="s">
        <v>170</v>
      </c>
      <c r="E48" s="33" t="s">
        <v>118</v>
      </c>
      <c r="F48" s="48" t="s">
        <v>66</v>
      </c>
      <c r="G48" s="46" t="s">
        <v>53</v>
      </c>
      <c r="H48" s="51">
        <v>1</v>
      </c>
      <c r="I48" s="45" t="s">
        <v>62</v>
      </c>
      <c r="J48" s="45" t="s">
        <v>51</v>
      </c>
      <c r="K48" s="49">
        <v>5000000</v>
      </c>
      <c r="L48" s="50" t="s">
        <v>69</v>
      </c>
      <c r="M48" s="45" t="s">
        <v>90</v>
      </c>
      <c r="N48" s="138" t="s">
        <v>124</v>
      </c>
      <c r="O48" s="48" t="s">
        <v>70</v>
      </c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</row>
    <row r="49" spans="1:41" s="15" customFormat="1" ht="25.5">
      <c r="A49" s="117">
        <f>A48+1</f>
        <v>6</v>
      </c>
      <c r="B49" s="45" t="s">
        <v>100</v>
      </c>
      <c r="C49" s="45" t="s">
        <v>101</v>
      </c>
      <c r="D49" s="45" t="s">
        <v>171</v>
      </c>
      <c r="E49" s="47" t="s">
        <v>118</v>
      </c>
      <c r="F49" s="48">
        <v>876</v>
      </c>
      <c r="G49" s="46" t="s">
        <v>53</v>
      </c>
      <c r="H49" s="54">
        <v>1</v>
      </c>
      <c r="I49" s="45" t="s">
        <v>62</v>
      </c>
      <c r="J49" s="45" t="s">
        <v>51</v>
      </c>
      <c r="K49" s="49">
        <v>499500</v>
      </c>
      <c r="L49" s="50" t="s">
        <v>69</v>
      </c>
      <c r="M49" s="45" t="s">
        <v>93</v>
      </c>
      <c r="N49" s="139" t="s">
        <v>125</v>
      </c>
      <c r="O49" s="140" t="s">
        <v>52</v>
      </c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</row>
    <row r="50" spans="1:41" s="15" customFormat="1" ht="18.75">
      <c r="A50" s="78" t="s">
        <v>59</v>
      </c>
      <c r="B50" s="63"/>
      <c r="C50" s="63"/>
      <c r="D50" s="76"/>
      <c r="E50" s="63"/>
      <c r="F50" s="63"/>
      <c r="G50" s="63"/>
      <c r="H50" s="63"/>
      <c r="I50" s="63"/>
      <c r="J50" s="64"/>
      <c r="K50" s="84"/>
      <c r="L50" s="63"/>
      <c r="M50" s="63"/>
      <c r="N50" s="63"/>
      <c r="O50" s="66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</row>
    <row r="51" spans="1:41" s="100" customFormat="1" ht="38.25">
      <c r="A51" s="25">
        <v>1</v>
      </c>
      <c r="B51" s="57" t="s">
        <v>154</v>
      </c>
      <c r="C51" s="57" t="s">
        <v>155</v>
      </c>
      <c r="D51" s="46" t="s">
        <v>156</v>
      </c>
      <c r="E51" s="48" t="s">
        <v>118</v>
      </c>
      <c r="F51" s="25" t="s">
        <v>65</v>
      </c>
      <c r="G51" s="26" t="s">
        <v>56</v>
      </c>
      <c r="H51" s="112">
        <v>1</v>
      </c>
      <c r="I51" s="45" t="s">
        <v>62</v>
      </c>
      <c r="J51" s="45" t="s">
        <v>51</v>
      </c>
      <c r="K51" s="55">
        <v>967091</v>
      </c>
      <c r="L51" s="50" t="s">
        <v>69</v>
      </c>
      <c r="M51" s="26" t="s">
        <v>93</v>
      </c>
      <c r="N51" s="25" t="s">
        <v>124</v>
      </c>
      <c r="O51" s="48" t="s">
        <v>70</v>
      </c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</row>
    <row r="52" spans="1:41" s="100" customFormat="1" ht="38.25">
      <c r="A52" s="136">
        <v>2</v>
      </c>
      <c r="B52" s="136" t="s">
        <v>154</v>
      </c>
      <c r="C52" s="136" t="s">
        <v>155</v>
      </c>
      <c r="D52" s="46" t="s">
        <v>157</v>
      </c>
      <c r="E52" s="48" t="s">
        <v>118</v>
      </c>
      <c r="F52" s="25" t="s">
        <v>158</v>
      </c>
      <c r="G52" s="26" t="s">
        <v>56</v>
      </c>
      <c r="H52" s="27">
        <v>1</v>
      </c>
      <c r="I52" s="26" t="s">
        <v>62</v>
      </c>
      <c r="J52" s="25" t="s">
        <v>51</v>
      </c>
      <c r="K52" s="35">
        <v>776352</v>
      </c>
      <c r="L52" s="50" t="s">
        <v>69</v>
      </c>
      <c r="M52" s="26" t="s">
        <v>93</v>
      </c>
      <c r="N52" s="25" t="s">
        <v>124</v>
      </c>
      <c r="O52" s="48" t="s">
        <v>70</v>
      </c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</row>
    <row r="53" spans="1:15" ht="15.75">
      <c r="A53" s="67" t="s">
        <v>27</v>
      </c>
      <c r="B53" s="59"/>
      <c r="C53" s="59"/>
      <c r="D53" s="60"/>
      <c r="E53" s="59"/>
      <c r="F53" s="59"/>
      <c r="G53" s="59"/>
      <c r="H53" s="59"/>
      <c r="I53" s="59"/>
      <c r="J53" s="61"/>
      <c r="K53" s="101"/>
      <c r="L53" s="59"/>
      <c r="M53" s="59"/>
      <c r="N53" s="59"/>
      <c r="O53" s="62"/>
    </row>
    <row r="54" spans="1:41" s="15" customFormat="1" ht="18.75">
      <c r="A54" s="78" t="s">
        <v>57</v>
      </c>
      <c r="B54" s="63"/>
      <c r="C54" s="63"/>
      <c r="D54" s="75"/>
      <c r="E54" s="63"/>
      <c r="F54" s="63"/>
      <c r="G54" s="63"/>
      <c r="H54" s="63"/>
      <c r="I54" s="63"/>
      <c r="J54" s="64"/>
      <c r="K54" s="84"/>
      <c r="L54" s="63"/>
      <c r="M54" s="63"/>
      <c r="N54" s="63"/>
      <c r="O54" s="66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</row>
    <row r="55" spans="1:41" s="108" customFormat="1" ht="36">
      <c r="A55" s="141">
        <v>1</v>
      </c>
      <c r="B55" s="26" t="s">
        <v>133</v>
      </c>
      <c r="C55" s="25" t="s">
        <v>134</v>
      </c>
      <c r="D55" s="26" t="s">
        <v>132</v>
      </c>
      <c r="E55" s="26" t="s">
        <v>118</v>
      </c>
      <c r="F55" s="26">
        <v>796</v>
      </c>
      <c r="G55" s="26" t="s">
        <v>53</v>
      </c>
      <c r="H55" s="26">
        <v>1</v>
      </c>
      <c r="I55" s="26" t="s">
        <v>62</v>
      </c>
      <c r="J55" s="26" t="s">
        <v>51</v>
      </c>
      <c r="K55" s="31">
        <v>3570809</v>
      </c>
      <c r="L55" s="26" t="s">
        <v>111</v>
      </c>
      <c r="M55" s="26" t="s">
        <v>93</v>
      </c>
      <c r="N55" s="106" t="s">
        <v>124</v>
      </c>
      <c r="O55" s="82" t="s">
        <v>70</v>
      </c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</row>
    <row r="56" spans="1:41" s="111" customFormat="1" ht="25.5">
      <c r="A56" s="141">
        <f>A55+1</f>
        <v>2</v>
      </c>
      <c r="B56" s="26" t="s">
        <v>147</v>
      </c>
      <c r="C56" s="25" t="s">
        <v>148</v>
      </c>
      <c r="D56" s="26" t="s">
        <v>149</v>
      </c>
      <c r="E56" s="25" t="s">
        <v>118</v>
      </c>
      <c r="F56" s="25">
        <v>796</v>
      </c>
      <c r="G56" s="25" t="s">
        <v>53</v>
      </c>
      <c r="H56" s="25">
        <v>1</v>
      </c>
      <c r="I56" s="25" t="s">
        <v>62</v>
      </c>
      <c r="J56" s="25" t="s">
        <v>51</v>
      </c>
      <c r="K56" s="31">
        <v>436420</v>
      </c>
      <c r="L56" s="26" t="s">
        <v>111</v>
      </c>
      <c r="M56" s="26" t="s">
        <v>93</v>
      </c>
      <c r="N56" s="32" t="s">
        <v>125</v>
      </c>
      <c r="O56" s="82" t="s">
        <v>70</v>
      </c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</row>
    <row r="57" spans="1:41" s="111" customFormat="1" ht="25.5">
      <c r="A57" s="141">
        <f>A56+1</f>
        <v>3</v>
      </c>
      <c r="B57" s="25" t="s">
        <v>136</v>
      </c>
      <c r="C57" s="25" t="s">
        <v>137</v>
      </c>
      <c r="D57" s="25" t="s">
        <v>146</v>
      </c>
      <c r="E57" s="25" t="s">
        <v>118</v>
      </c>
      <c r="F57" s="25">
        <v>796</v>
      </c>
      <c r="G57" s="25" t="s">
        <v>53</v>
      </c>
      <c r="H57" s="25">
        <v>1</v>
      </c>
      <c r="I57" s="25" t="s">
        <v>62</v>
      </c>
      <c r="J57" s="25" t="s">
        <v>51</v>
      </c>
      <c r="K57" s="31">
        <v>490000</v>
      </c>
      <c r="L57" s="26" t="s">
        <v>142</v>
      </c>
      <c r="M57" s="26" t="s">
        <v>93</v>
      </c>
      <c r="N57" s="32" t="s">
        <v>125</v>
      </c>
      <c r="O57" s="82" t="s">
        <v>70</v>
      </c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</row>
    <row r="58" spans="1:41" s="108" customFormat="1" ht="36">
      <c r="A58" s="141">
        <f>A57+1</f>
        <v>4</v>
      </c>
      <c r="B58" s="26" t="s">
        <v>139</v>
      </c>
      <c r="C58" s="25" t="s">
        <v>140</v>
      </c>
      <c r="D58" s="26" t="s">
        <v>141</v>
      </c>
      <c r="E58" s="26" t="s">
        <v>118</v>
      </c>
      <c r="F58" s="26">
        <v>877</v>
      </c>
      <c r="G58" s="26" t="s">
        <v>53</v>
      </c>
      <c r="H58" s="26" t="s">
        <v>3</v>
      </c>
      <c r="I58" s="26" t="s">
        <v>62</v>
      </c>
      <c r="J58" s="26" t="s">
        <v>51</v>
      </c>
      <c r="K58" s="31">
        <v>1845620</v>
      </c>
      <c r="L58" s="26" t="s">
        <v>142</v>
      </c>
      <c r="M58" s="26" t="s">
        <v>93</v>
      </c>
      <c r="N58" s="106" t="s">
        <v>124</v>
      </c>
      <c r="O58" s="82" t="s">
        <v>70</v>
      </c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</row>
    <row r="59" spans="1:41" s="15" customFormat="1" ht="38.25">
      <c r="A59" s="141">
        <f>A58+1</f>
        <v>5</v>
      </c>
      <c r="B59" s="25" t="s">
        <v>126</v>
      </c>
      <c r="C59" s="26" t="s">
        <v>126</v>
      </c>
      <c r="D59" s="25" t="s">
        <v>127</v>
      </c>
      <c r="E59" s="25" t="s">
        <v>118</v>
      </c>
      <c r="F59" s="25">
        <v>796</v>
      </c>
      <c r="G59" s="46" t="s">
        <v>53</v>
      </c>
      <c r="H59" s="54">
        <v>1</v>
      </c>
      <c r="I59" s="25" t="s">
        <v>62</v>
      </c>
      <c r="J59" s="25" t="s">
        <v>51</v>
      </c>
      <c r="K59" s="35">
        <v>3700000</v>
      </c>
      <c r="L59" s="82" t="s">
        <v>89</v>
      </c>
      <c r="M59" s="82" t="s">
        <v>93</v>
      </c>
      <c r="N59" s="106" t="s">
        <v>124</v>
      </c>
      <c r="O59" s="82" t="s">
        <v>70</v>
      </c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</row>
    <row r="60" spans="1:41" s="15" customFormat="1" ht="38.25">
      <c r="A60" s="141">
        <f>A59+1</f>
        <v>6</v>
      </c>
      <c r="B60" s="26" t="s">
        <v>63</v>
      </c>
      <c r="C60" s="25" t="s">
        <v>80</v>
      </c>
      <c r="D60" s="25" t="s">
        <v>91</v>
      </c>
      <c r="E60" s="25" t="s">
        <v>118</v>
      </c>
      <c r="F60" s="25">
        <v>166</v>
      </c>
      <c r="G60" s="25" t="s">
        <v>64</v>
      </c>
      <c r="H60" s="27">
        <v>15000</v>
      </c>
      <c r="I60" s="26" t="s">
        <v>62</v>
      </c>
      <c r="J60" s="25" t="s">
        <v>51</v>
      </c>
      <c r="K60" s="31">
        <f>28*H60</f>
        <v>420000</v>
      </c>
      <c r="L60" s="26" t="s">
        <v>89</v>
      </c>
      <c r="M60" s="26" t="s">
        <v>90</v>
      </c>
      <c r="N60" s="25" t="s">
        <v>125</v>
      </c>
      <c r="O60" s="25" t="s">
        <v>52</v>
      </c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</row>
    <row r="61" spans="1:41" s="15" customFormat="1" ht="18.75">
      <c r="A61" s="77" t="s">
        <v>58</v>
      </c>
      <c r="B61" s="63"/>
      <c r="C61" s="63"/>
      <c r="D61" s="74"/>
      <c r="E61" s="63"/>
      <c r="F61" s="63"/>
      <c r="G61" s="63"/>
      <c r="H61" s="63"/>
      <c r="I61" s="63"/>
      <c r="J61" s="64"/>
      <c r="K61" s="84"/>
      <c r="L61" s="63"/>
      <c r="M61" s="63"/>
      <c r="N61" s="63"/>
      <c r="O61" s="66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</row>
    <row r="62" spans="1:41" s="107" customFormat="1" ht="51">
      <c r="A62" s="130">
        <v>1</v>
      </c>
      <c r="B62" s="48" t="s">
        <v>81</v>
      </c>
      <c r="C62" s="48" t="s">
        <v>82</v>
      </c>
      <c r="D62" s="48" t="s">
        <v>173</v>
      </c>
      <c r="E62" s="25" t="s">
        <v>118</v>
      </c>
      <c r="F62" s="48">
        <v>168</v>
      </c>
      <c r="G62" s="48" t="s">
        <v>75</v>
      </c>
      <c r="H62" s="112">
        <v>1635</v>
      </c>
      <c r="I62" s="46" t="s">
        <v>62</v>
      </c>
      <c r="J62" s="48" t="s">
        <v>51</v>
      </c>
      <c r="K62" s="113">
        <f>300*H62</f>
        <v>490500</v>
      </c>
      <c r="L62" s="46" t="s">
        <v>89</v>
      </c>
      <c r="M62" s="46" t="s">
        <v>93</v>
      </c>
      <c r="N62" s="138" t="s">
        <v>125</v>
      </c>
      <c r="O62" s="48" t="s">
        <v>52</v>
      </c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</row>
    <row r="63" spans="1:41" s="107" customFormat="1" ht="51">
      <c r="A63" s="130">
        <f>A62+1</f>
        <v>2</v>
      </c>
      <c r="B63" s="48" t="s">
        <v>81</v>
      </c>
      <c r="C63" s="48" t="s">
        <v>82</v>
      </c>
      <c r="D63" s="48" t="s">
        <v>173</v>
      </c>
      <c r="E63" s="25" t="s">
        <v>118</v>
      </c>
      <c r="F63" s="48">
        <v>168</v>
      </c>
      <c r="G63" s="48" t="s">
        <v>75</v>
      </c>
      <c r="H63" s="112">
        <v>10312.9</v>
      </c>
      <c r="I63" s="46" t="s">
        <v>62</v>
      </c>
      <c r="J63" s="48" t="s">
        <v>51</v>
      </c>
      <c r="K63" s="113">
        <f>H63*300</f>
        <v>3093870</v>
      </c>
      <c r="L63" s="46" t="s">
        <v>89</v>
      </c>
      <c r="M63" s="46" t="s">
        <v>93</v>
      </c>
      <c r="N63" s="138" t="s">
        <v>123</v>
      </c>
      <c r="O63" s="48" t="s">
        <v>70</v>
      </c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1:41" s="15" customFormat="1" ht="51">
      <c r="A64" s="130">
        <f>A63+1</f>
        <v>3</v>
      </c>
      <c r="B64" s="104" t="s">
        <v>119</v>
      </c>
      <c r="C64" s="104" t="s">
        <v>120</v>
      </c>
      <c r="D64" s="105" t="s">
        <v>121</v>
      </c>
      <c r="E64" s="25" t="s">
        <v>118</v>
      </c>
      <c r="F64" s="48" t="s">
        <v>66</v>
      </c>
      <c r="G64" s="46" t="s">
        <v>53</v>
      </c>
      <c r="H64" s="51">
        <v>1</v>
      </c>
      <c r="I64" s="45" t="s">
        <v>62</v>
      </c>
      <c r="J64" s="45" t="s">
        <v>51</v>
      </c>
      <c r="K64" s="49">
        <f>9960000*1.1</f>
        <v>10956000</v>
      </c>
      <c r="L64" s="50" t="s">
        <v>89</v>
      </c>
      <c r="M64" s="45" t="s">
        <v>122</v>
      </c>
      <c r="N64" s="138" t="s">
        <v>123</v>
      </c>
      <c r="O64" s="48" t="s">
        <v>70</v>
      </c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</row>
    <row r="65" spans="1:41" s="15" customFormat="1" ht="51">
      <c r="A65" s="130">
        <f>A64+1</f>
        <v>4</v>
      </c>
      <c r="B65" s="26" t="s">
        <v>107</v>
      </c>
      <c r="C65" s="25" t="s">
        <v>108</v>
      </c>
      <c r="D65" s="25" t="s">
        <v>106</v>
      </c>
      <c r="E65" s="25" t="s">
        <v>118</v>
      </c>
      <c r="F65" s="48">
        <v>876</v>
      </c>
      <c r="G65" s="46" t="s">
        <v>53</v>
      </c>
      <c r="H65" s="54">
        <v>1</v>
      </c>
      <c r="I65" s="45" t="s">
        <v>62</v>
      </c>
      <c r="J65" s="45" t="s">
        <v>51</v>
      </c>
      <c r="K65" s="31">
        <v>389000</v>
      </c>
      <c r="L65" s="26" t="s">
        <v>111</v>
      </c>
      <c r="M65" s="26" t="s">
        <v>93</v>
      </c>
      <c r="N65" s="25" t="s">
        <v>125</v>
      </c>
      <c r="O65" s="25" t="s">
        <v>52</v>
      </c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</row>
    <row r="66" spans="1:41" s="15" customFormat="1" ht="18.75">
      <c r="A66" s="77" t="s">
        <v>59</v>
      </c>
      <c r="B66" s="63"/>
      <c r="C66" s="63"/>
      <c r="D66" s="74"/>
      <c r="E66" s="63"/>
      <c r="F66" s="63"/>
      <c r="G66" s="63"/>
      <c r="H66" s="63"/>
      <c r="I66" s="63"/>
      <c r="J66" s="64"/>
      <c r="K66" s="84"/>
      <c r="L66" s="63"/>
      <c r="M66" s="63"/>
      <c r="N66" s="63"/>
      <c r="O66" s="66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</row>
    <row r="67" spans="1:41" s="100" customFormat="1" ht="51">
      <c r="A67" s="36">
        <v>1</v>
      </c>
      <c r="B67" s="26" t="s">
        <v>112</v>
      </c>
      <c r="C67" s="26" t="s">
        <v>113</v>
      </c>
      <c r="D67" s="26" t="s">
        <v>114</v>
      </c>
      <c r="E67" s="25" t="s">
        <v>61</v>
      </c>
      <c r="F67" s="25" t="s">
        <v>65</v>
      </c>
      <c r="G67" s="26" t="s">
        <v>56</v>
      </c>
      <c r="H67" s="82" t="s">
        <v>0</v>
      </c>
      <c r="I67" s="46" t="s">
        <v>62</v>
      </c>
      <c r="J67" s="46" t="s">
        <v>51</v>
      </c>
      <c r="K67" s="37">
        <f>392574*1.1</f>
        <v>431831.4</v>
      </c>
      <c r="L67" s="34" t="s">
        <v>69</v>
      </c>
      <c r="M67" s="34" t="s">
        <v>89</v>
      </c>
      <c r="N67" s="25" t="s">
        <v>125</v>
      </c>
      <c r="O67" s="25" t="s">
        <v>52</v>
      </c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</row>
    <row r="68" spans="1:15" ht="15.75">
      <c r="A68" s="67" t="s">
        <v>68</v>
      </c>
      <c r="B68" s="59"/>
      <c r="C68" s="59"/>
      <c r="D68" s="60"/>
      <c r="E68" s="59"/>
      <c r="F68" s="59"/>
      <c r="G68" s="59"/>
      <c r="H68" s="59"/>
      <c r="I68" s="59"/>
      <c r="J68" s="61"/>
      <c r="K68" s="101"/>
      <c r="L68" s="59"/>
      <c r="M68" s="59"/>
      <c r="N68" s="59"/>
      <c r="O68" s="62"/>
    </row>
    <row r="69" spans="1:41" s="15" customFormat="1" ht="18.75">
      <c r="A69" s="78" t="s">
        <v>57</v>
      </c>
      <c r="B69" s="63"/>
      <c r="C69" s="63"/>
      <c r="D69" s="75"/>
      <c r="E69" s="63"/>
      <c r="F69" s="63"/>
      <c r="G69" s="63"/>
      <c r="H69" s="63"/>
      <c r="I69" s="63"/>
      <c r="J69" s="64"/>
      <c r="K69" s="84"/>
      <c r="L69" s="63"/>
      <c r="M69" s="63"/>
      <c r="N69" s="63"/>
      <c r="O69" s="66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</row>
    <row r="70" spans="1:41" s="15" customFormat="1" ht="38.25">
      <c r="A70" s="48">
        <v>1</v>
      </c>
      <c r="B70" s="46" t="s">
        <v>63</v>
      </c>
      <c r="C70" s="48" t="s">
        <v>80</v>
      </c>
      <c r="D70" s="48" t="s">
        <v>91</v>
      </c>
      <c r="E70" s="48" t="s">
        <v>61</v>
      </c>
      <c r="F70" s="48">
        <v>166</v>
      </c>
      <c r="G70" s="48" t="s">
        <v>64</v>
      </c>
      <c r="H70" s="112">
        <v>15000</v>
      </c>
      <c r="I70" s="46" t="s">
        <v>62</v>
      </c>
      <c r="J70" s="48" t="s">
        <v>51</v>
      </c>
      <c r="K70" s="113">
        <f>28*H70</f>
        <v>420000</v>
      </c>
      <c r="L70" s="46" t="s">
        <v>160</v>
      </c>
      <c r="M70" s="46" t="s">
        <v>93</v>
      </c>
      <c r="N70" s="48" t="s">
        <v>125</v>
      </c>
      <c r="O70" s="48" t="s">
        <v>52</v>
      </c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</row>
    <row r="71" spans="1:41" s="15" customFormat="1" ht="38.25">
      <c r="A71" s="48">
        <v>2</v>
      </c>
      <c r="B71" s="46" t="s">
        <v>85</v>
      </c>
      <c r="C71" s="48" t="s">
        <v>86</v>
      </c>
      <c r="D71" s="48" t="s">
        <v>92</v>
      </c>
      <c r="E71" s="48" t="s">
        <v>61</v>
      </c>
      <c r="F71" s="48">
        <v>166</v>
      </c>
      <c r="G71" s="48" t="s">
        <v>64</v>
      </c>
      <c r="H71" s="112">
        <v>15000</v>
      </c>
      <c r="I71" s="46" t="s">
        <v>62</v>
      </c>
      <c r="J71" s="48" t="s">
        <v>51</v>
      </c>
      <c r="K71" s="113">
        <f>H71*28</f>
        <v>420000</v>
      </c>
      <c r="L71" s="46" t="s">
        <v>93</v>
      </c>
      <c r="M71" s="46" t="s">
        <v>93</v>
      </c>
      <c r="N71" s="48" t="s">
        <v>125</v>
      </c>
      <c r="O71" s="48" t="s">
        <v>52</v>
      </c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</row>
    <row r="72" spans="1:41" s="107" customFormat="1" ht="38.25">
      <c r="A72" s="89" t="s">
        <v>1</v>
      </c>
      <c r="B72" s="128" t="s">
        <v>60</v>
      </c>
      <c r="C72" s="128" t="s">
        <v>54</v>
      </c>
      <c r="D72" s="129" t="s">
        <v>95</v>
      </c>
      <c r="E72" s="48" t="s">
        <v>61</v>
      </c>
      <c r="F72" s="48">
        <v>172</v>
      </c>
      <c r="G72" s="46" t="s">
        <v>55</v>
      </c>
      <c r="H72" s="143">
        <v>70000</v>
      </c>
      <c r="I72" s="46" t="s">
        <v>62</v>
      </c>
      <c r="J72" s="48" t="s">
        <v>51</v>
      </c>
      <c r="K72" s="90">
        <f>H72*5005.5</f>
        <v>350385000</v>
      </c>
      <c r="L72" s="89" t="s">
        <v>93</v>
      </c>
      <c r="M72" s="89" t="s">
        <v>96</v>
      </c>
      <c r="N72" s="115" t="s">
        <v>123</v>
      </c>
      <c r="O72" s="89" t="s">
        <v>70</v>
      </c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</row>
    <row r="73" spans="1:41" s="15" customFormat="1" ht="18.75">
      <c r="A73" s="77" t="s">
        <v>58</v>
      </c>
      <c r="B73" s="63"/>
      <c r="C73" s="63"/>
      <c r="D73" s="74"/>
      <c r="E73" s="63"/>
      <c r="F73" s="63"/>
      <c r="G73" s="63"/>
      <c r="H73" s="83"/>
      <c r="I73" s="63"/>
      <c r="J73" s="64"/>
      <c r="K73" s="84"/>
      <c r="L73" s="83"/>
      <c r="M73" s="63"/>
      <c r="N73" s="63"/>
      <c r="O73" s="66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</row>
    <row r="74" spans="1:41" s="107" customFormat="1" ht="51">
      <c r="A74" s="130">
        <v>1</v>
      </c>
      <c r="B74" s="130" t="s">
        <v>67</v>
      </c>
      <c r="C74" s="132" t="s">
        <v>50</v>
      </c>
      <c r="D74" s="132" t="s">
        <v>97</v>
      </c>
      <c r="E74" s="25" t="s">
        <v>118</v>
      </c>
      <c r="F74" s="48">
        <v>168</v>
      </c>
      <c r="G74" s="48" t="s">
        <v>75</v>
      </c>
      <c r="H74" s="133">
        <v>400</v>
      </c>
      <c r="I74" s="132" t="s">
        <v>62</v>
      </c>
      <c r="J74" s="134" t="s">
        <v>51</v>
      </c>
      <c r="K74" s="90">
        <v>5806320</v>
      </c>
      <c r="L74" s="46" t="s">
        <v>93</v>
      </c>
      <c r="M74" s="46" t="s">
        <v>177</v>
      </c>
      <c r="N74" s="115" t="s">
        <v>124</v>
      </c>
      <c r="O74" s="117" t="s">
        <v>70</v>
      </c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</row>
    <row r="75" spans="1:41" s="15" customFormat="1" ht="36">
      <c r="A75" s="36">
        <v>2</v>
      </c>
      <c r="B75" s="26" t="s">
        <v>175</v>
      </c>
      <c r="C75" s="26" t="s">
        <v>176</v>
      </c>
      <c r="D75" s="25" t="s">
        <v>153</v>
      </c>
      <c r="E75" s="25" t="s">
        <v>118</v>
      </c>
      <c r="F75" s="26">
        <v>876</v>
      </c>
      <c r="G75" s="25" t="s">
        <v>53</v>
      </c>
      <c r="H75" s="27">
        <v>1</v>
      </c>
      <c r="I75" s="26" t="s">
        <v>62</v>
      </c>
      <c r="J75" s="25" t="s">
        <v>51</v>
      </c>
      <c r="K75" s="35">
        <v>929635</v>
      </c>
      <c r="L75" s="34" t="s">
        <v>90</v>
      </c>
      <c r="M75" s="34" t="s">
        <v>93</v>
      </c>
      <c r="N75" s="115" t="s">
        <v>124</v>
      </c>
      <c r="O75" s="117" t="s">
        <v>70</v>
      </c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</row>
    <row r="76" spans="1:41" s="15" customFormat="1" ht="18.75">
      <c r="A76" s="78" t="s">
        <v>59</v>
      </c>
      <c r="B76" s="63"/>
      <c r="C76" s="63"/>
      <c r="D76" s="76"/>
      <c r="E76" s="63"/>
      <c r="F76" s="63"/>
      <c r="G76" s="63"/>
      <c r="H76" s="83"/>
      <c r="I76" s="63"/>
      <c r="J76" s="64"/>
      <c r="K76" s="84"/>
      <c r="L76" s="63"/>
      <c r="M76" s="63"/>
      <c r="N76" s="63"/>
      <c r="O76" s="66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</row>
    <row r="77" spans="1:41" s="15" customFormat="1" ht="25.5">
      <c r="A77" s="48">
        <v>1</v>
      </c>
      <c r="B77" s="46" t="s">
        <v>154</v>
      </c>
      <c r="C77" s="48" t="s">
        <v>155</v>
      </c>
      <c r="D77" s="131" t="s">
        <v>159</v>
      </c>
      <c r="E77" s="48" t="s">
        <v>118</v>
      </c>
      <c r="F77" s="48" t="s">
        <v>158</v>
      </c>
      <c r="G77" s="48" t="s">
        <v>56</v>
      </c>
      <c r="H77" s="112">
        <v>1</v>
      </c>
      <c r="I77" s="46" t="s">
        <v>62</v>
      </c>
      <c r="J77" s="48" t="s">
        <v>51</v>
      </c>
      <c r="K77" s="113">
        <v>122700</v>
      </c>
      <c r="L77" s="46" t="s">
        <v>90</v>
      </c>
      <c r="M77" s="46" t="s">
        <v>93</v>
      </c>
      <c r="N77" s="48" t="s">
        <v>125</v>
      </c>
      <c r="O77" s="48" t="s">
        <v>52</v>
      </c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</row>
    <row r="78" spans="1:41" s="15" customFormat="1" ht="38.25">
      <c r="A78" s="91" t="s">
        <v>0</v>
      </c>
      <c r="B78" s="91" t="s">
        <v>103</v>
      </c>
      <c r="C78" s="91" t="s">
        <v>102</v>
      </c>
      <c r="D78" s="127" t="s">
        <v>174</v>
      </c>
      <c r="E78" s="25" t="s">
        <v>118</v>
      </c>
      <c r="F78" s="58">
        <v>876</v>
      </c>
      <c r="G78" s="58" t="s">
        <v>53</v>
      </c>
      <c r="H78" s="92">
        <v>1</v>
      </c>
      <c r="I78" s="93" t="s">
        <v>62</v>
      </c>
      <c r="J78" s="94" t="s">
        <v>51</v>
      </c>
      <c r="K78" s="95">
        <v>495000</v>
      </c>
      <c r="L78" s="91" t="s">
        <v>93</v>
      </c>
      <c r="M78" s="91" t="s">
        <v>177</v>
      </c>
      <c r="N78" s="106" t="s">
        <v>123</v>
      </c>
      <c r="O78" s="91" t="s">
        <v>70</v>
      </c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</row>
    <row r="79" spans="1:15" ht="15">
      <c r="A79" s="158" t="s">
        <v>71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03">
        <f>SUM(K22:K78)</f>
        <v>422197760.4</v>
      </c>
      <c r="L79" s="102"/>
      <c r="M79" s="79"/>
      <c r="N79" s="80"/>
      <c r="O79" s="81"/>
    </row>
    <row r="80" spans="11:12" ht="14.25" customHeight="1">
      <c r="K80" s="10"/>
      <c r="L80" s="85"/>
    </row>
    <row r="81" spans="1:41" s="43" customFormat="1" ht="15.75">
      <c r="A81" s="38"/>
      <c r="B81" s="38" t="s">
        <v>104</v>
      </c>
      <c r="C81" s="38"/>
      <c r="D81" s="38"/>
      <c r="E81" s="38" t="s">
        <v>105</v>
      </c>
      <c r="F81" s="38"/>
      <c r="G81" s="39"/>
      <c r="H81" s="40"/>
      <c r="I81" s="41"/>
      <c r="J81" s="42"/>
      <c r="K81" s="86"/>
      <c r="L81" s="87"/>
      <c r="M81" s="28"/>
      <c r="N81" s="16"/>
      <c r="O81" s="17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</row>
    <row r="82" spans="1:12" ht="15.75">
      <c r="A82" s="30"/>
      <c r="B82" s="18"/>
      <c r="C82" s="18"/>
      <c r="D82" s="18"/>
      <c r="E82" s="18"/>
      <c r="F82" s="5"/>
      <c r="G82" s="19"/>
      <c r="H82" s="19"/>
      <c r="I82" s="22"/>
      <c r="J82" s="19"/>
      <c r="K82" s="88"/>
      <c r="L82" s="88"/>
    </row>
    <row r="83" spans="11:12" ht="12.75">
      <c r="K83" s="10"/>
      <c r="L83" s="85"/>
    </row>
    <row r="84" spans="1:12" ht="12.75">
      <c r="A84" s="11"/>
      <c r="B84" s="11"/>
      <c r="C84" s="11"/>
      <c r="D84" s="11"/>
      <c r="E84" s="11"/>
      <c r="F84" s="11"/>
      <c r="G84" s="11"/>
      <c r="K84" s="10"/>
      <c r="L84" s="85"/>
    </row>
    <row r="85" spans="1:12" ht="12.75">
      <c r="A85" s="11"/>
      <c r="B85" s="11"/>
      <c r="C85" s="11"/>
      <c r="D85" s="11"/>
      <c r="E85" s="11"/>
      <c r="F85" s="11"/>
      <c r="G85" s="11"/>
      <c r="K85" s="10"/>
      <c r="L85" s="85"/>
    </row>
    <row r="86" spans="11:12" ht="12.75">
      <c r="K86" s="10"/>
      <c r="L86" s="85"/>
    </row>
    <row r="87" spans="11:12" ht="12.75">
      <c r="K87" s="10"/>
      <c r="L87" s="85"/>
    </row>
    <row r="88" spans="11:12" ht="12.75">
      <c r="K88" s="10"/>
      <c r="L88" s="85"/>
    </row>
    <row r="89" spans="11:12" ht="12.75">
      <c r="K89" s="10"/>
      <c r="L89" s="85"/>
    </row>
    <row r="90" spans="11:12" ht="12.75">
      <c r="K90" s="10"/>
      <c r="L90" s="85"/>
    </row>
    <row r="91" spans="11:12" ht="12.75">
      <c r="K91" s="10"/>
      <c r="L91" s="85"/>
    </row>
    <row r="92" spans="11:12" ht="12.75">
      <c r="K92" s="10"/>
      <c r="L92" s="85"/>
    </row>
    <row r="93" spans="11:12" ht="12.75">
      <c r="K93" s="10"/>
      <c r="L93" s="85"/>
    </row>
    <row r="94" spans="11:12" ht="12.75">
      <c r="K94" s="10"/>
      <c r="L94" s="85"/>
    </row>
    <row r="95" spans="11:12" ht="12.75">
      <c r="K95" s="10"/>
      <c r="L95" s="85"/>
    </row>
    <row r="96" spans="11:12" ht="12.75">
      <c r="K96" s="10"/>
      <c r="L96" s="85"/>
    </row>
    <row r="97" spans="11:12" ht="12.75">
      <c r="K97" s="10"/>
      <c r="L97" s="85"/>
    </row>
    <row r="98" spans="11:12" ht="12.75">
      <c r="K98" s="10"/>
      <c r="L98" s="85"/>
    </row>
    <row r="99" spans="11:12" ht="12.75">
      <c r="K99" s="10"/>
      <c r="L99" s="85"/>
    </row>
    <row r="103" spans="11:12" ht="12.75">
      <c r="K103" s="10"/>
      <c r="L103" s="85"/>
    </row>
    <row r="104" spans="11:12" ht="12.75">
      <c r="K104" s="10"/>
      <c r="L104" s="85"/>
    </row>
    <row r="105" spans="11:12" ht="12.75">
      <c r="K105" s="10"/>
      <c r="L105" s="85"/>
    </row>
    <row r="106" spans="11:12" ht="12.75">
      <c r="K106" s="10"/>
      <c r="L106" s="85"/>
    </row>
    <row r="107" spans="11:12" ht="12.75">
      <c r="K107" s="10"/>
      <c r="L107" s="85"/>
    </row>
  </sheetData>
  <sheetProtection/>
  <autoFilter ref="A19:O79"/>
  <mergeCells count="32">
    <mergeCell ref="F10:O10"/>
    <mergeCell ref="L2:O2"/>
    <mergeCell ref="A11:E11"/>
    <mergeCell ref="F11:O11"/>
    <mergeCell ref="L1:O1"/>
    <mergeCell ref="E17:E18"/>
    <mergeCell ref="H17:H18"/>
    <mergeCell ref="K17:K18"/>
    <mergeCell ref="N16:N18"/>
    <mergeCell ref="O16:O17"/>
    <mergeCell ref="F9:O9"/>
    <mergeCell ref="A10:E10"/>
    <mergeCell ref="A12:E12"/>
    <mergeCell ref="F12:O12"/>
    <mergeCell ref="I17:J17"/>
    <mergeCell ref="A79:J79"/>
    <mergeCell ref="L3:O3"/>
    <mergeCell ref="L4:O4"/>
    <mergeCell ref="A14:E14"/>
    <mergeCell ref="F14:O14"/>
    <mergeCell ref="A16:A18"/>
    <mergeCell ref="B16:B18"/>
    <mergeCell ref="L17:M17"/>
    <mergeCell ref="A13:E13"/>
    <mergeCell ref="F13:O13"/>
    <mergeCell ref="A6:O6"/>
    <mergeCell ref="I7:J7"/>
    <mergeCell ref="A9:E9"/>
    <mergeCell ref="C16:C18"/>
    <mergeCell ref="D17:D18"/>
    <mergeCell ref="D16:M16"/>
    <mergeCell ref="F17:G17"/>
  </mergeCells>
  <hyperlinks>
    <hyperlink ref="F12" r:id="rId1" display="infohes@hes27.ru"/>
  </hyperlink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Елена Мельникова</cp:lastModifiedBy>
  <cp:lastPrinted>2023-12-26T07:03:10Z</cp:lastPrinted>
  <dcterms:created xsi:type="dcterms:W3CDTF">2004-09-19T06:34:55Z</dcterms:created>
  <dcterms:modified xsi:type="dcterms:W3CDTF">2024-01-11T04:02:40Z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